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8.08.2015" sheetId="1" r:id="rId1"/>
  </sheets>
  <definedNames/>
  <calcPr fullCalcOnLoad="1"/>
</workbook>
</file>

<file path=xl/sharedStrings.xml><?xml version="1.0" encoding="utf-8"?>
<sst xmlns="http://schemas.openxmlformats.org/spreadsheetml/2006/main" count="328" uniqueCount="67">
  <si>
    <t>№ НС</t>
  </si>
  <si>
    <t>Марка бетона</t>
  </si>
  <si>
    <t>Класс бетона</t>
  </si>
  <si>
    <t>Марка бетона F</t>
  </si>
  <si>
    <t>Марка бетона W</t>
  </si>
  <si>
    <t>М 100</t>
  </si>
  <si>
    <t xml:space="preserve">М 150 </t>
  </si>
  <si>
    <t>М 200</t>
  </si>
  <si>
    <t>М 250</t>
  </si>
  <si>
    <t>М 300</t>
  </si>
  <si>
    <t>М 350</t>
  </si>
  <si>
    <t>М 400</t>
  </si>
  <si>
    <t>М 450</t>
  </si>
  <si>
    <t>М 550</t>
  </si>
  <si>
    <t>В 7,5</t>
  </si>
  <si>
    <t xml:space="preserve">В 10 </t>
  </si>
  <si>
    <t>В 12,5</t>
  </si>
  <si>
    <t>В 15</t>
  </si>
  <si>
    <t xml:space="preserve">В 20 </t>
  </si>
  <si>
    <t>В 22,5</t>
  </si>
  <si>
    <t>В 25</t>
  </si>
  <si>
    <t>В 27,5</t>
  </si>
  <si>
    <t>В 30</t>
  </si>
  <si>
    <t>В 35</t>
  </si>
  <si>
    <t>В 40</t>
  </si>
  <si>
    <t>Цена за 1 м3 с НДС (18%)</t>
  </si>
  <si>
    <t>F 50</t>
  </si>
  <si>
    <t>F 75</t>
  </si>
  <si>
    <t>F 100</t>
  </si>
  <si>
    <t>F 150</t>
  </si>
  <si>
    <t>F 200</t>
  </si>
  <si>
    <t>F 300</t>
  </si>
  <si>
    <t>W 2</t>
  </si>
  <si>
    <t>W 4</t>
  </si>
  <si>
    <t>W 6</t>
  </si>
  <si>
    <t>W 8</t>
  </si>
  <si>
    <t>W 10</t>
  </si>
  <si>
    <t>W 12</t>
  </si>
  <si>
    <t>Бетон товарный П3 (ОК = 13-15)  F 300 (дор) W12 - 16</t>
  </si>
  <si>
    <t>Бетон товарный П4 (ОК = 19-20)  F 300 (дор) W12 - 16</t>
  </si>
  <si>
    <t>М 600</t>
  </si>
  <si>
    <t>В 45</t>
  </si>
  <si>
    <t>W 12-16</t>
  </si>
  <si>
    <t>F 300 (дор)</t>
  </si>
  <si>
    <t>Бетон товарный П3 (ОК = 10-15 см)   ПФМ - НЛК</t>
  </si>
  <si>
    <t>Бетон товарный П4 (ОК = 16-20 см)   ПФМ - НЛК</t>
  </si>
  <si>
    <t>F150</t>
  </si>
  <si>
    <t>Крупный заполнитель</t>
  </si>
  <si>
    <t>щебень М 800-1000</t>
  </si>
  <si>
    <t>гранит М 1200</t>
  </si>
  <si>
    <t>Бетон товарный П4  F 300 W12  (ОК = 16-20 см)                                                                  ПФМ - НЛК</t>
  </si>
  <si>
    <r>
      <t xml:space="preserve">Бетон товарный П2 (ОК = 5-9 см) 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(без добавки)</t>
    </r>
  </si>
  <si>
    <t>Стоимость доставки бетонов, растворов</t>
  </si>
  <si>
    <t>Расстояние, км</t>
  </si>
  <si>
    <t>Цена за 1 куб.м, руб.</t>
  </si>
  <si>
    <t>0-5</t>
  </si>
  <si>
    <t>5-10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</si>
  <si>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</si>
  <si>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</si>
  <si>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</si>
  <si>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</si>
  <si>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</si>
  <si>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</si>
  <si>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</si>
  <si>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</si>
  <si>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</si>
  <si>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r>
      <rPr>
        <b/>
        <sz val="11"/>
        <rFont val="Times New Roman"/>
        <family val="1"/>
      </rPr>
      <t xml:space="preserve">Общество с ограниченной ответственностью "Дорожное управление Гражданстрой"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Принимаем заказы по телефону: </t>
    </r>
    <r>
      <rPr>
        <b/>
        <sz val="14"/>
        <color indexed="10"/>
        <rFont val="Times New Roman"/>
        <family val="1"/>
      </rPr>
      <t>8(910)647-66-44</t>
    </r>
    <r>
      <rPr>
        <b/>
        <sz val="14"/>
        <rFont val="Times New Roman"/>
        <family val="1"/>
      </rPr>
      <t xml:space="preserve"> или  </t>
    </r>
    <r>
      <rPr>
        <b/>
        <sz val="12"/>
        <rFont val="Times New Roman"/>
        <family val="1"/>
      </rPr>
      <t xml:space="preserve">                                         email: du-gst@yandex.ru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</si>
</sst>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i/>
      <sz val="11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A2" sqref="A2:G6"/>
    </sheetView>
  </sheetViews>
  <sheetFormatPr defaultColWidth="9.140625" defaultRowHeight="12.75"/>
  <cols>
    <col min="1" max="1" width="7.8515625" style="0" customWidth="1"/>
    <col min="2" max="2" width="10.140625" style="0" customWidth="1"/>
    <col min="3" max="3" width="11.140625" style="0" customWidth="1"/>
    <col min="4" max="4" width="12.140625" style="0" customWidth="1"/>
    <col min="5" max="5" width="13.8515625" style="0" customWidth="1"/>
    <col min="6" max="6" width="18.00390625" style="0" customWidth="1"/>
    <col min="7" max="7" width="12.7109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0" t="s">
        <v>66</v>
      </c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21"/>
      <c r="B5" s="21"/>
      <c r="C5" s="21"/>
      <c r="D5" s="21"/>
      <c r="E5" s="21"/>
      <c r="F5" s="21"/>
      <c r="G5" s="21"/>
    </row>
    <row r="6" spans="1:7" ht="12" customHeight="1">
      <c r="A6" s="21"/>
      <c r="B6" s="21"/>
      <c r="C6" s="21"/>
      <c r="D6" s="21"/>
      <c r="E6" s="21"/>
      <c r="F6" s="21"/>
      <c r="G6" s="21"/>
    </row>
    <row r="7" spans="1:7" ht="12.75" hidden="1">
      <c r="A7" s="1"/>
      <c r="B7" s="1"/>
      <c r="C7" s="1"/>
      <c r="D7" s="1"/>
      <c r="E7" s="1"/>
      <c r="F7" s="1"/>
      <c r="G7" s="1"/>
    </row>
    <row r="8" spans="1:7" ht="12.75" hidden="1">
      <c r="A8" s="1"/>
      <c r="B8" s="1"/>
      <c r="D8" s="1"/>
      <c r="E8" s="1"/>
      <c r="F8" s="1"/>
      <c r="G8" s="1"/>
    </row>
    <row r="9" spans="1:7" s="6" customFormat="1" ht="17.25">
      <c r="A9" s="23" t="s">
        <v>51</v>
      </c>
      <c r="B9" s="23"/>
      <c r="C9" s="23"/>
      <c r="D9" s="23"/>
      <c r="E9" s="23"/>
      <c r="F9" s="23"/>
      <c r="G9" s="23"/>
    </row>
    <row r="10" spans="1:7" ht="12.75">
      <c r="A10" s="1"/>
      <c r="B10" s="1"/>
      <c r="C10" s="1"/>
      <c r="D10" s="1"/>
      <c r="E10" s="1"/>
      <c r="F10" s="1"/>
      <c r="G10" s="1"/>
    </row>
    <row r="11" spans="1:14" s="2" customFormat="1" ht="40.5" customHeight="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9" t="s">
        <v>47</v>
      </c>
      <c r="G11" s="11" t="s">
        <v>25</v>
      </c>
      <c r="N11" s="3"/>
    </row>
    <row r="12" spans="1:7" ht="15">
      <c r="A12" s="5">
        <v>19</v>
      </c>
      <c r="B12" s="5" t="s">
        <v>5</v>
      </c>
      <c r="C12" s="5" t="s">
        <v>14</v>
      </c>
      <c r="D12" s="5" t="s">
        <v>26</v>
      </c>
      <c r="E12" s="5" t="s">
        <v>32</v>
      </c>
      <c r="F12" s="10" t="s">
        <v>48</v>
      </c>
      <c r="G12" s="7">
        <f>2244+160+120</f>
        <v>2524</v>
      </c>
    </row>
    <row r="13" spans="1:7" ht="15">
      <c r="A13" s="5">
        <v>20</v>
      </c>
      <c r="B13" s="5" t="s">
        <v>6</v>
      </c>
      <c r="C13" s="5" t="s">
        <v>15</v>
      </c>
      <c r="D13" s="5" t="s">
        <v>26</v>
      </c>
      <c r="E13" s="5" t="s">
        <v>32</v>
      </c>
      <c r="F13" s="10" t="s">
        <v>48</v>
      </c>
      <c r="G13" s="7">
        <f>2342+160+120</f>
        <v>2622</v>
      </c>
    </row>
    <row r="14" spans="1:7" ht="15">
      <c r="A14" s="5">
        <v>21</v>
      </c>
      <c r="B14" s="5" t="s">
        <v>6</v>
      </c>
      <c r="C14" s="5" t="s">
        <v>16</v>
      </c>
      <c r="D14" s="5" t="s">
        <v>26</v>
      </c>
      <c r="E14" s="5" t="s">
        <v>32</v>
      </c>
      <c r="F14" s="10" t="s">
        <v>48</v>
      </c>
      <c r="G14" s="7">
        <f>2440+160+120</f>
        <v>2720</v>
      </c>
    </row>
    <row r="15" spans="1:7" ht="15">
      <c r="A15" s="5">
        <v>22</v>
      </c>
      <c r="B15" s="5" t="s">
        <v>7</v>
      </c>
      <c r="C15" s="5" t="s">
        <v>17</v>
      </c>
      <c r="D15" s="5" t="s">
        <v>26</v>
      </c>
      <c r="E15" s="5" t="s">
        <v>32</v>
      </c>
      <c r="F15" s="10" t="s">
        <v>48</v>
      </c>
      <c r="G15" s="7">
        <f>2543+160+120</f>
        <v>2823</v>
      </c>
    </row>
    <row r="16" spans="1:7" ht="15">
      <c r="A16" s="5">
        <v>23</v>
      </c>
      <c r="B16" s="5" t="s">
        <v>8</v>
      </c>
      <c r="C16" s="5" t="s">
        <v>18</v>
      </c>
      <c r="D16" s="5" t="s">
        <v>26</v>
      </c>
      <c r="E16" s="5" t="s">
        <v>32</v>
      </c>
      <c r="F16" s="10" t="s">
        <v>48</v>
      </c>
      <c r="G16" s="7">
        <f>2836+160+120</f>
        <v>3116</v>
      </c>
    </row>
    <row r="17" spans="1:7" ht="15">
      <c r="A17" s="5">
        <v>24</v>
      </c>
      <c r="B17" s="5" t="s">
        <v>9</v>
      </c>
      <c r="C17" s="5" t="s">
        <v>19</v>
      </c>
      <c r="D17" s="5" t="s">
        <v>26</v>
      </c>
      <c r="E17" s="5" t="s">
        <v>32</v>
      </c>
      <c r="F17" s="10" t="s">
        <v>48</v>
      </c>
      <c r="G17" s="7">
        <f>2968+160+120</f>
        <v>3248</v>
      </c>
    </row>
    <row r="18" spans="1:7" ht="15">
      <c r="A18" s="5">
        <v>25</v>
      </c>
      <c r="B18" s="5" t="s">
        <v>9</v>
      </c>
      <c r="C18" s="5" t="s">
        <v>19</v>
      </c>
      <c r="D18" s="5" t="s">
        <v>27</v>
      </c>
      <c r="E18" s="5" t="s">
        <v>33</v>
      </c>
      <c r="F18" s="10" t="s">
        <v>49</v>
      </c>
      <c r="G18" s="7">
        <f>3315+160+120</f>
        <v>3595</v>
      </c>
    </row>
    <row r="19" spans="1:7" ht="15">
      <c r="A19" s="5">
        <v>26</v>
      </c>
      <c r="B19" s="5" t="s">
        <v>10</v>
      </c>
      <c r="C19" s="5" t="s">
        <v>20</v>
      </c>
      <c r="D19" s="5" t="s">
        <v>28</v>
      </c>
      <c r="E19" s="5" t="s">
        <v>33</v>
      </c>
      <c r="F19" s="10" t="s">
        <v>48</v>
      </c>
      <c r="G19" s="7">
        <f>3102+160</f>
        <v>3262</v>
      </c>
    </row>
    <row r="20" spans="1:7" ht="15">
      <c r="A20" s="5">
        <v>27</v>
      </c>
      <c r="B20" s="5" t="s">
        <v>10</v>
      </c>
      <c r="C20" s="5" t="s">
        <v>20</v>
      </c>
      <c r="D20" s="5" t="s">
        <v>29</v>
      </c>
      <c r="E20" s="5" t="s">
        <v>34</v>
      </c>
      <c r="F20" s="10" t="s">
        <v>49</v>
      </c>
      <c r="G20" s="7">
        <f>3462+160+120</f>
        <v>3742</v>
      </c>
    </row>
    <row r="21" spans="1:7" ht="15">
      <c r="A21" s="5">
        <v>28</v>
      </c>
      <c r="B21" s="5" t="s">
        <v>10</v>
      </c>
      <c r="C21" s="5" t="s">
        <v>21</v>
      </c>
      <c r="D21" s="5" t="s">
        <v>29</v>
      </c>
      <c r="E21" s="5" t="s">
        <v>34</v>
      </c>
      <c r="F21" s="10" t="s">
        <v>48</v>
      </c>
      <c r="G21" s="7">
        <f>3214+160+120</f>
        <v>3494</v>
      </c>
    </row>
    <row r="22" spans="1:7" ht="15">
      <c r="A22" s="5">
        <v>29</v>
      </c>
      <c r="B22" s="5" t="s">
        <v>10</v>
      </c>
      <c r="C22" s="5" t="s">
        <v>21</v>
      </c>
      <c r="D22" s="5" t="s">
        <v>30</v>
      </c>
      <c r="E22" s="5" t="s">
        <v>34</v>
      </c>
      <c r="F22" s="10" t="s">
        <v>49</v>
      </c>
      <c r="G22" s="7">
        <f>3574+160+120</f>
        <v>3854</v>
      </c>
    </row>
    <row r="23" spans="1:7" ht="15">
      <c r="A23" s="5">
        <v>30</v>
      </c>
      <c r="B23" s="5" t="s">
        <v>11</v>
      </c>
      <c r="C23" s="5" t="s">
        <v>22</v>
      </c>
      <c r="D23" s="5" t="s">
        <v>30</v>
      </c>
      <c r="E23" s="5" t="s">
        <v>35</v>
      </c>
      <c r="F23" s="10" t="s">
        <v>48</v>
      </c>
      <c r="G23" s="7">
        <f>3364+160+120</f>
        <v>3644</v>
      </c>
    </row>
    <row r="24" spans="1:7" ht="15">
      <c r="A24" s="5">
        <v>31</v>
      </c>
      <c r="B24" s="5" t="s">
        <v>11</v>
      </c>
      <c r="C24" s="5" t="s">
        <v>22</v>
      </c>
      <c r="D24" s="5" t="s">
        <v>31</v>
      </c>
      <c r="E24" s="5" t="s">
        <v>35</v>
      </c>
      <c r="F24" s="10" t="s">
        <v>49</v>
      </c>
      <c r="G24" s="7">
        <f>3725+160+120</f>
        <v>4005</v>
      </c>
    </row>
    <row r="25" spans="1:7" ht="15">
      <c r="A25" s="5">
        <v>32</v>
      </c>
      <c r="B25" s="5" t="s">
        <v>12</v>
      </c>
      <c r="C25" s="5" t="s">
        <v>23</v>
      </c>
      <c r="D25" s="5" t="s">
        <v>31</v>
      </c>
      <c r="E25" s="5" t="s">
        <v>36</v>
      </c>
      <c r="F25" s="10" t="s">
        <v>49</v>
      </c>
      <c r="G25" s="7">
        <f>3973+160+120</f>
        <v>4253</v>
      </c>
    </row>
    <row r="26" spans="1:7" ht="15">
      <c r="A26" s="5">
        <v>33</v>
      </c>
      <c r="B26" s="5" t="s">
        <v>13</v>
      </c>
      <c r="C26" s="5" t="s">
        <v>24</v>
      </c>
      <c r="D26" s="5" t="s">
        <v>31</v>
      </c>
      <c r="E26" s="5" t="s">
        <v>36</v>
      </c>
      <c r="F26" s="10" t="s">
        <v>49</v>
      </c>
      <c r="G26" s="7">
        <f>4200+160+120</f>
        <v>4480</v>
      </c>
    </row>
    <row r="29" spans="1:7" ht="17.25">
      <c r="A29" s="23" t="s">
        <v>44</v>
      </c>
      <c r="B29" s="23"/>
      <c r="C29" s="23"/>
      <c r="D29" s="23"/>
      <c r="E29" s="23"/>
      <c r="F29" s="23"/>
      <c r="G29" s="23"/>
    </row>
    <row r="30" spans="1:7" ht="12.75">
      <c r="A30" s="1"/>
      <c r="B30" s="1"/>
      <c r="C30" s="1"/>
      <c r="D30" s="1"/>
      <c r="E30" s="1"/>
      <c r="F30" s="1"/>
      <c r="G30" s="1"/>
    </row>
    <row r="31" spans="1:7" ht="30.75">
      <c r="A31" s="4" t="s">
        <v>0</v>
      </c>
      <c r="B31" s="4" t="s">
        <v>1</v>
      </c>
      <c r="C31" s="4" t="s">
        <v>2</v>
      </c>
      <c r="D31" s="4" t="s">
        <v>3</v>
      </c>
      <c r="E31" s="4" t="s">
        <v>4</v>
      </c>
      <c r="F31" s="9" t="s">
        <v>47</v>
      </c>
      <c r="G31" s="11" t="s">
        <v>25</v>
      </c>
    </row>
    <row r="32" spans="1:7" ht="15">
      <c r="A32" s="5">
        <v>61</v>
      </c>
      <c r="B32" s="5" t="s">
        <v>5</v>
      </c>
      <c r="C32" s="5" t="s">
        <v>14</v>
      </c>
      <c r="D32" s="5" t="s">
        <v>26</v>
      </c>
      <c r="E32" s="5" t="s">
        <v>32</v>
      </c>
      <c r="F32" s="10" t="s">
        <v>48</v>
      </c>
      <c r="G32" s="7">
        <f>2293+160+120</f>
        <v>2573</v>
      </c>
    </row>
    <row r="33" spans="1:7" ht="15">
      <c r="A33" s="5">
        <v>62</v>
      </c>
      <c r="B33" s="5" t="s">
        <v>6</v>
      </c>
      <c r="C33" s="5" t="s">
        <v>15</v>
      </c>
      <c r="D33" s="5" t="s">
        <v>26</v>
      </c>
      <c r="E33" s="5" t="s">
        <v>32</v>
      </c>
      <c r="F33" s="10" t="s">
        <v>48</v>
      </c>
      <c r="G33" s="7">
        <f>2387+160+120</f>
        <v>2667</v>
      </c>
    </row>
    <row r="34" spans="1:7" ht="15">
      <c r="A34" s="5">
        <v>63</v>
      </c>
      <c r="B34" s="5" t="s">
        <v>6</v>
      </c>
      <c r="C34" s="5" t="s">
        <v>16</v>
      </c>
      <c r="D34" s="5" t="s">
        <v>26</v>
      </c>
      <c r="E34" s="5" t="s">
        <v>32</v>
      </c>
      <c r="F34" s="10" t="s">
        <v>48</v>
      </c>
      <c r="G34" s="7">
        <f>2492+160+120</f>
        <v>2772</v>
      </c>
    </row>
    <row r="35" spans="1:7" ht="15">
      <c r="A35" s="5">
        <v>64</v>
      </c>
      <c r="B35" s="5" t="s">
        <v>7</v>
      </c>
      <c r="C35" s="5" t="s">
        <v>17</v>
      </c>
      <c r="D35" s="5" t="s">
        <v>27</v>
      </c>
      <c r="E35" s="5" t="s">
        <v>33</v>
      </c>
      <c r="F35" s="10" t="s">
        <v>48</v>
      </c>
      <c r="G35" s="7">
        <f>2608+160+120</f>
        <v>2888</v>
      </c>
    </row>
    <row r="36" spans="1:7" ht="15">
      <c r="A36" s="5">
        <v>65</v>
      </c>
      <c r="B36" s="5" t="s">
        <v>8</v>
      </c>
      <c r="C36" s="5" t="s">
        <v>18</v>
      </c>
      <c r="D36" s="5" t="s">
        <v>28</v>
      </c>
      <c r="E36" s="5" t="s">
        <v>33</v>
      </c>
      <c r="F36" s="10" t="s">
        <v>48</v>
      </c>
      <c r="G36" s="7">
        <f>2811+160+120</f>
        <v>3091</v>
      </c>
    </row>
    <row r="37" spans="1:7" ht="15">
      <c r="A37" s="5">
        <v>66</v>
      </c>
      <c r="B37" s="5" t="s">
        <v>9</v>
      </c>
      <c r="C37" s="5" t="s">
        <v>19</v>
      </c>
      <c r="D37" s="5" t="s">
        <v>28</v>
      </c>
      <c r="E37" s="5" t="s">
        <v>33</v>
      </c>
      <c r="F37" s="10" t="s">
        <v>48</v>
      </c>
      <c r="G37" s="7">
        <f>2976+160+120</f>
        <v>3256</v>
      </c>
    </row>
    <row r="38" spans="1:7" ht="15">
      <c r="A38" s="5">
        <v>67</v>
      </c>
      <c r="B38" s="5" t="s">
        <v>9</v>
      </c>
      <c r="C38" s="5" t="s">
        <v>19</v>
      </c>
      <c r="D38" s="5" t="s">
        <v>29</v>
      </c>
      <c r="E38" s="5" t="s">
        <v>34</v>
      </c>
      <c r="F38" s="10" t="s">
        <v>49</v>
      </c>
      <c r="G38" s="7">
        <f>3321+160+120</f>
        <v>3601</v>
      </c>
    </row>
    <row r="39" spans="1:7" ht="15">
      <c r="A39" s="5">
        <v>68</v>
      </c>
      <c r="B39" s="5" t="s">
        <v>10</v>
      </c>
      <c r="C39" s="5" t="s">
        <v>20</v>
      </c>
      <c r="D39" s="5" t="s">
        <v>30</v>
      </c>
      <c r="E39" s="5" t="s">
        <v>34</v>
      </c>
      <c r="F39" s="10" t="s">
        <v>48</v>
      </c>
      <c r="G39" s="7">
        <f>3090+160+120</f>
        <v>3370</v>
      </c>
    </row>
    <row r="40" spans="1:7" ht="15">
      <c r="A40" s="5">
        <v>69</v>
      </c>
      <c r="B40" s="5" t="s">
        <v>10</v>
      </c>
      <c r="C40" s="5" t="s">
        <v>20</v>
      </c>
      <c r="D40" s="5" t="s">
        <v>30</v>
      </c>
      <c r="E40" s="5" t="s">
        <v>35</v>
      </c>
      <c r="F40" s="10" t="s">
        <v>49</v>
      </c>
      <c r="G40" s="7">
        <f>3435+160+120</f>
        <v>3715</v>
      </c>
    </row>
    <row r="41" spans="1:7" ht="15">
      <c r="A41" s="5">
        <v>70</v>
      </c>
      <c r="B41" s="5" t="s">
        <v>10</v>
      </c>
      <c r="C41" s="5" t="s">
        <v>21</v>
      </c>
      <c r="D41" s="5" t="s">
        <v>31</v>
      </c>
      <c r="E41" s="5" t="s">
        <v>35</v>
      </c>
      <c r="F41" s="10" t="s">
        <v>48</v>
      </c>
      <c r="G41" s="7">
        <f>3200+160+120</f>
        <v>3480</v>
      </c>
    </row>
    <row r="42" spans="1:7" ht="15">
      <c r="A42" s="5">
        <v>71</v>
      </c>
      <c r="B42" s="5" t="s">
        <v>10</v>
      </c>
      <c r="C42" s="5" t="s">
        <v>21</v>
      </c>
      <c r="D42" s="5" t="s">
        <v>31</v>
      </c>
      <c r="E42" s="5" t="s">
        <v>36</v>
      </c>
      <c r="F42" s="10" t="s">
        <v>49</v>
      </c>
      <c r="G42" s="7">
        <f>3545+160+120</f>
        <v>3825</v>
      </c>
    </row>
    <row r="43" spans="1:7" ht="15">
      <c r="A43" s="5">
        <v>72</v>
      </c>
      <c r="B43" s="5" t="s">
        <v>11</v>
      </c>
      <c r="C43" s="5" t="s">
        <v>22</v>
      </c>
      <c r="D43" s="5" t="s">
        <v>31</v>
      </c>
      <c r="E43" s="5" t="s">
        <v>36</v>
      </c>
      <c r="F43" s="10" t="s">
        <v>48</v>
      </c>
      <c r="G43" s="7">
        <f>3433+160+120</f>
        <v>3713</v>
      </c>
    </row>
    <row r="44" spans="1:7" ht="15">
      <c r="A44" s="5">
        <v>73</v>
      </c>
      <c r="B44" s="5" t="s">
        <v>11</v>
      </c>
      <c r="C44" s="5" t="s">
        <v>22</v>
      </c>
      <c r="D44" s="5" t="s">
        <v>31</v>
      </c>
      <c r="E44" s="5" t="s">
        <v>35</v>
      </c>
      <c r="F44" s="10" t="s">
        <v>49</v>
      </c>
      <c r="G44" s="7">
        <f>3781+160+120</f>
        <v>4061</v>
      </c>
    </row>
    <row r="45" spans="1:7" ht="15">
      <c r="A45" s="5">
        <v>74</v>
      </c>
      <c r="B45" s="5" t="s">
        <v>12</v>
      </c>
      <c r="C45" s="5" t="s">
        <v>23</v>
      </c>
      <c r="D45" s="5" t="s">
        <v>31</v>
      </c>
      <c r="E45" s="5" t="s">
        <v>36</v>
      </c>
      <c r="F45" s="10" t="s">
        <v>49</v>
      </c>
      <c r="G45" s="7">
        <f>4016+160+120</f>
        <v>4296</v>
      </c>
    </row>
    <row r="46" spans="1:7" ht="15">
      <c r="A46" s="5">
        <v>75</v>
      </c>
      <c r="B46" s="5" t="s">
        <v>13</v>
      </c>
      <c r="C46" s="5" t="s">
        <v>24</v>
      </c>
      <c r="D46" s="5" t="s">
        <v>31</v>
      </c>
      <c r="E46" s="5" t="s">
        <v>36</v>
      </c>
      <c r="F46" s="10" t="s">
        <v>49</v>
      </c>
      <c r="G46" s="7">
        <f>4246+160+120</f>
        <v>4526</v>
      </c>
    </row>
    <row r="48" ht="12.75" hidden="1"/>
    <row r="49" ht="12.75" hidden="1"/>
    <row r="50" ht="12.75" hidden="1"/>
    <row r="51" ht="12.75" hidden="1"/>
    <row r="52" ht="12.75" hidden="1"/>
    <row r="53" spans="1:7" s="6" customFormat="1" ht="17.25">
      <c r="A53" s="23" t="s">
        <v>45</v>
      </c>
      <c r="B53" s="23"/>
      <c r="C53" s="23"/>
      <c r="D53" s="23"/>
      <c r="E53" s="23"/>
      <c r="F53" s="23"/>
      <c r="G53" s="23"/>
    </row>
    <row r="54" spans="1:7" ht="12.75">
      <c r="A54" s="1"/>
      <c r="B54" s="1"/>
      <c r="C54" s="1"/>
      <c r="D54" s="1"/>
      <c r="E54" s="1"/>
      <c r="F54" s="1"/>
      <c r="G54" s="1"/>
    </row>
    <row r="55" spans="1:14" s="2" customFormat="1" ht="36.75" customHeight="1">
      <c r="A55" s="4" t="s">
        <v>0</v>
      </c>
      <c r="B55" s="4" t="s">
        <v>1</v>
      </c>
      <c r="C55" s="4" t="s">
        <v>2</v>
      </c>
      <c r="D55" s="4" t="s">
        <v>3</v>
      </c>
      <c r="E55" s="4" t="s">
        <v>4</v>
      </c>
      <c r="F55" s="9" t="s">
        <v>47</v>
      </c>
      <c r="G55" s="11" t="s">
        <v>25</v>
      </c>
      <c r="N55" s="3"/>
    </row>
    <row r="56" spans="1:7" ht="15">
      <c r="A56" s="5">
        <v>76</v>
      </c>
      <c r="B56" s="5" t="s">
        <v>7</v>
      </c>
      <c r="C56" s="5" t="s">
        <v>17</v>
      </c>
      <c r="D56" s="5" t="s">
        <v>27</v>
      </c>
      <c r="E56" s="5" t="s">
        <v>33</v>
      </c>
      <c r="F56" s="10" t="s">
        <v>48</v>
      </c>
      <c r="G56" s="7">
        <f>2643+160+120</f>
        <v>2923</v>
      </c>
    </row>
    <row r="57" spans="1:7" ht="15">
      <c r="A57" s="5">
        <v>77</v>
      </c>
      <c r="B57" s="5" t="s">
        <v>8</v>
      </c>
      <c r="C57" s="5" t="s">
        <v>18</v>
      </c>
      <c r="D57" s="5" t="s">
        <v>28</v>
      </c>
      <c r="E57" s="5" t="s">
        <v>33</v>
      </c>
      <c r="F57" s="10" t="s">
        <v>48</v>
      </c>
      <c r="G57" s="7">
        <f>2924+160+120</f>
        <v>3204</v>
      </c>
    </row>
    <row r="58" spans="1:7" ht="15">
      <c r="A58" s="5">
        <v>78</v>
      </c>
      <c r="B58" s="5" t="s">
        <v>9</v>
      </c>
      <c r="C58" s="5" t="s">
        <v>19</v>
      </c>
      <c r="D58" s="5" t="s">
        <v>28</v>
      </c>
      <c r="E58" s="5" t="s">
        <v>33</v>
      </c>
      <c r="F58" s="10" t="s">
        <v>48</v>
      </c>
      <c r="G58" s="7">
        <f>3079+160+120</f>
        <v>3359</v>
      </c>
    </row>
    <row r="59" spans="1:7" ht="15">
      <c r="A59" s="5">
        <v>79</v>
      </c>
      <c r="B59" s="5" t="s">
        <v>9</v>
      </c>
      <c r="C59" s="5" t="s">
        <v>19</v>
      </c>
      <c r="D59" s="5" t="s">
        <v>46</v>
      </c>
      <c r="E59" s="5" t="s">
        <v>34</v>
      </c>
      <c r="F59" s="10" t="s">
        <v>49</v>
      </c>
      <c r="G59" s="7">
        <f>3413+160+120</f>
        <v>3693</v>
      </c>
    </row>
    <row r="60" spans="1:7" ht="15">
      <c r="A60" s="5">
        <v>80</v>
      </c>
      <c r="B60" s="5" t="s">
        <v>10</v>
      </c>
      <c r="C60" s="5" t="s">
        <v>20</v>
      </c>
      <c r="D60" s="5" t="s">
        <v>30</v>
      </c>
      <c r="E60" s="5" t="s">
        <v>34</v>
      </c>
      <c r="F60" s="10" t="s">
        <v>48</v>
      </c>
      <c r="G60" s="7">
        <f>3200+160+120</f>
        <v>3480</v>
      </c>
    </row>
    <row r="61" spans="1:7" ht="15">
      <c r="A61" s="5">
        <v>81</v>
      </c>
      <c r="B61" s="5" t="s">
        <v>10</v>
      </c>
      <c r="C61" s="5" t="s">
        <v>20</v>
      </c>
      <c r="D61" s="5" t="s">
        <v>30</v>
      </c>
      <c r="E61" s="5" t="s">
        <v>35</v>
      </c>
      <c r="F61" s="10" t="s">
        <v>49</v>
      </c>
      <c r="G61" s="7">
        <f>3533+160+120</f>
        <v>3813</v>
      </c>
    </row>
    <row r="62" spans="1:7" ht="15">
      <c r="A62" s="5">
        <v>82</v>
      </c>
      <c r="B62" s="5" t="s">
        <v>10</v>
      </c>
      <c r="C62" s="5" t="s">
        <v>21</v>
      </c>
      <c r="D62" s="5" t="s">
        <v>31</v>
      </c>
      <c r="E62" s="5" t="s">
        <v>35</v>
      </c>
      <c r="F62" s="10" t="s">
        <v>48</v>
      </c>
      <c r="G62" s="7">
        <f>3321+160+120</f>
        <v>3601</v>
      </c>
    </row>
    <row r="63" spans="1:7" ht="15">
      <c r="A63" s="5">
        <v>83</v>
      </c>
      <c r="B63" s="5" t="s">
        <v>10</v>
      </c>
      <c r="C63" s="5" t="s">
        <v>21</v>
      </c>
      <c r="D63" s="5" t="s">
        <v>31</v>
      </c>
      <c r="E63" s="5" t="s">
        <v>36</v>
      </c>
      <c r="F63" s="10" t="s">
        <v>49</v>
      </c>
      <c r="G63" s="7">
        <f>3653+160+120</f>
        <v>3933</v>
      </c>
    </row>
    <row r="64" spans="1:7" ht="15">
      <c r="A64" s="5">
        <v>84</v>
      </c>
      <c r="B64" s="5" t="s">
        <v>11</v>
      </c>
      <c r="C64" s="5" t="s">
        <v>22</v>
      </c>
      <c r="D64" s="5" t="s">
        <v>31</v>
      </c>
      <c r="E64" s="5" t="s">
        <v>36</v>
      </c>
      <c r="F64" s="10" t="s">
        <v>48</v>
      </c>
      <c r="G64" s="7">
        <f>3443+160+120</f>
        <v>3723</v>
      </c>
    </row>
    <row r="65" spans="1:7" ht="15">
      <c r="A65" s="5">
        <v>85</v>
      </c>
      <c r="B65" s="5" t="s">
        <v>11</v>
      </c>
      <c r="C65" s="5" t="s">
        <v>22</v>
      </c>
      <c r="D65" s="5" t="s">
        <v>31</v>
      </c>
      <c r="E65" s="5" t="s">
        <v>35</v>
      </c>
      <c r="F65" s="10" t="s">
        <v>49</v>
      </c>
      <c r="G65" s="7">
        <f>3777+160+120</f>
        <v>4057</v>
      </c>
    </row>
    <row r="66" spans="1:7" ht="15">
      <c r="A66" s="5">
        <v>86</v>
      </c>
      <c r="B66" s="5" t="s">
        <v>12</v>
      </c>
      <c r="C66" s="5" t="s">
        <v>23</v>
      </c>
      <c r="D66" s="5" t="s">
        <v>31</v>
      </c>
      <c r="E66" s="5" t="s">
        <v>36</v>
      </c>
      <c r="F66" s="10" t="s">
        <v>49</v>
      </c>
      <c r="G66" s="7">
        <f>4059+160+120</f>
        <v>4339</v>
      </c>
    </row>
    <row r="67" spans="1:7" ht="15">
      <c r="A67" s="5">
        <v>87</v>
      </c>
      <c r="B67" s="5" t="s">
        <v>13</v>
      </c>
      <c r="C67" s="5" t="s">
        <v>24</v>
      </c>
      <c r="D67" s="5" t="s">
        <v>31</v>
      </c>
      <c r="E67" s="5" t="s">
        <v>36</v>
      </c>
      <c r="F67" s="10" t="s">
        <v>49</v>
      </c>
      <c r="G67" s="7">
        <f>4308+160+120</f>
        <v>4588</v>
      </c>
    </row>
    <row r="70" spans="1:7" ht="34.5" customHeight="1">
      <c r="A70" s="22" t="s">
        <v>50</v>
      </c>
      <c r="B70" s="22"/>
      <c r="C70" s="22"/>
      <c r="D70" s="22"/>
      <c r="E70" s="22"/>
      <c r="F70" s="22"/>
      <c r="G70" s="22"/>
    </row>
    <row r="71" spans="1:7" ht="12.75">
      <c r="A71" s="1"/>
      <c r="B71" s="1"/>
      <c r="C71" s="1"/>
      <c r="D71" s="1"/>
      <c r="E71" s="1"/>
      <c r="F71" s="1"/>
      <c r="G71" s="1"/>
    </row>
    <row r="72" spans="1:7" ht="36.75" customHeight="1">
      <c r="A72" s="4" t="s">
        <v>0</v>
      </c>
      <c r="B72" s="4" t="s">
        <v>1</v>
      </c>
      <c r="C72" s="4" t="s">
        <v>2</v>
      </c>
      <c r="D72" s="4" t="s">
        <v>3</v>
      </c>
      <c r="E72" s="4" t="s">
        <v>4</v>
      </c>
      <c r="F72" s="9" t="s">
        <v>47</v>
      </c>
      <c r="G72" s="11" t="s">
        <v>25</v>
      </c>
    </row>
    <row r="73" spans="1:7" ht="15">
      <c r="A73" s="5">
        <v>72</v>
      </c>
      <c r="B73" s="5" t="s">
        <v>11</v>
      </c>
      <c r="C73" s="5" t="s">
        <v>22</v>
      </c>
      <c r="D73" s="5" t="s">
        <v>31</v>
      </c>
      <c r="E73" s="5" t="s">
        <v>37</v>
      </c>
      <c r="F73" s="10" t="s">
        <v>49</v>
      </c>
      <c r="G73" s="7">
        <f>3684+160+120</f>
        <v>3964</v>
      </c>
    </row>
    <row r="74" spans="1:7" ht="15">
      <c r="A74" s="5">
        <v>73</v>
      </c>
      <c r="B74" s="5" t="s">
        <v>12</v>
      </c>
      <c r="C74" s="5" t="s">
        <v>23</v>
      </c>
      <c r="D74" s="5" t="s">
        <v>31</v>
      </c>
      <c r="E74" s="5" t="s">
        <v>37</v>
      </c>
      <c r="F74" s="10" t="s">
        <v>49</v>
      </c>
      <c r="G74" s="7">
        <f>3828+160+120</f>
        <v>4108</v>
      </c>
    </row>
    <row r="75" spans="1:7" ht="15">
      <c r="A75" s="5">
        <v>74</v>
      </c>
      <c r="B75" s="5" t="s">
        <v>13</v>
      </c>
      <c r="C75" s="5" t="s">
        <v>24</v>
      </c>
      <c r="D75" s="5" t="s">
        <v>31</v>
      </c>
      <c r="E75" s="5" t="s">
        <v>37</v>
      </c>
      <c r="F75" s="10" t="s">
        <v>49</v>
      </c>
      <c r="G75" s="7">
        <f>3954+160+120</f>
        <v>4234</v>
      </c>
    </row>
    <row r="78" spans="1:7" ht="24" customHeight="1">
      <c r="A78" s="22" t="s">
        <v>38</v>
      </c>
      <c r="B78" s="22"/>
      <c r="C78" s="22"/>
      <c r="D78" s="22"/>
      <c r="E78" s="22"/>
      <c r="F78" s="22"/>
      <c r="G78" s="22"/>
    </row>
    <row r="79" spans="1:7" ht="12.75">
      <c r="A79" s="1"/>
      <c r="B79" s="1"/>
      <c r="C79" s="1"/>
      <c r="D79" s="1"/>
      <c r="E79" s="1"/>
      <c r="F79" s="1"/>
      <c r="G79" s="1"/>
    </row>
    <row r="80" spans="1:7" ht="36" customHeight="1">
      <c r="A80" s="4" t="s">
        <v>0</v>
      </c>
      <c r="B80" s="4" t="s">
        <v>1</v>
      </c>
      <c r="C80" s="4" t="s">
        <v>2</v>
      </c>
      <c r="D80" s="4" t="s">
        <v>3</v>
      </c>
      <c r="E80" s="4" t="s">
        <v>4</v>
      </c>
      <c r="F80" s="9" t="s">
        <v>47</v>
      </c>
      <c r="G80" s="11" t="s">
        <v>25</v>
      </c>
    </row>
    <row r="81" spans="1:7" ht="15">
      <c r="A81" s="5"/>
      <c r="B81" s="5" t="s">
        <v>11</v>
      </c>
      <c r="C81" s="5" t="s">
        <v>22</v>
      </c>
      <c r="D81" s="5" t="s">
        <v>43</v>
      </c>
      <c r="E81" s="5" t="s">
        <v>42</v>
      </c>
      <c r="F81" s="10" t="s">
        <v>49</v>
      </c>
      <c r="G81" s="7">
        <f>4105+160+120</f>
        <v>4385</v>
      </c>
    </row>
    <row r="82" spans="1:7" ht="15">
      <c r="A82" s="5"/>
      <c r="B82" s="5" t="s">
        <v>12</v>
      </c>
      <c r="C82" s="5" t="s">
        <v>23</v>
      </c>
      <c r="D82" s="5" t="s">
        <v>43</v>
      </c>
      <c r="E82" s="5" t="s">
        <v>42</v>
      </c>
      <c r="F82" s="10" t="s">
        <v>49</v>
      </c>
      <c r="G82" s="7">
        <f>4184+160+120</f>
        <v>4464</v>
      </c>
    </row>
    <row r="83" spans="1:7" ht="15">
      <c r="A83" s="5"/>
      <c r="B83" s="5" t="s">
        <v>13</v>
      </c>
      <c r="C83" s="5" t="s">
        <v>24</v>
      </c>
      <c r="D83" s="5" t="s">
        <v>43</v>
      </c>
      <c r="E83" s="5" t="s">
        <v>42</v>
      </c>
      <c r="F83" s="10" t="s">
        <v>49</v>
      </c>
      <c r="G83" s="7">
        <f>4360+160+120</f>
        <v>4640</v>
      </c>
    </row>
    <row r="84" spans="1:7" ht="15">
      <c r="A84" s="8"/>
      <c r="B84" s="5" t="s">
        <v>40</v>
      </c>
      <c r="C84" s="5" t="s">
        <v>41</v>
      </c>
      <c r="D84" s="5" t="s">
        <v>43</v>
      </c>
      <c r="E84" s="5" t="s">
        <v>42</v>
      </c>
      <c r="F84" s="10" t="s">
        <v>49</v>
      </c>
      <c r="G84" s="7">
        <f>4727+160+120</f>
        <v>5007</v>
      </c>
    </row>
    <row r="85" spans="4:5" ht="12" customHeight="1">
      <c r="D85" s="1"/>
      <c r="E85" s="1"/>
    </row>
    <row r="86" spans="4:5" ht="12.75" hidden="1">
      <c r="D86" s="1"/>
      <c r="E86" s="1"/>
    </row>
    <row r="87" spans="4:5" ht="12.75" hidden="1">
      <c r="D87" s="1"/>
      <c r="E87" s="1"/>
    </row>
    <row r="88" spans="4:5" ht="12.75" hidden="1">
      <c r="D88" s="1"/>
      <c r="E88" s="1"/>
    </row>
    <row r="89" spans="1:7" ht="21.75" customHeight="1">
      <c r="A89" s="22" t="s">
        <v>39</v>
      </c>
      <c r="B89" s="22"/>
      <c r="C89" s="22"/>
      <c r="D89" s="22"/>
      <c r="E89" s="22"/>
      <c r="F89" s="22"/>
      <c r="G89" s="22"/>
    </row>
    <row r="90" spans="1:7" ht="12.75">
      <c r="A90" s="1"/>
      <c r="B90" s="1"/>
      <c r="C90" s="1"/>
      <c r="D90" s="1"/>
      <c r="E90" s="1"/>
      <c r="F90" s="1"/>
      <c r="G90" s="1"/>
    </row>
    <row r="91" spans="1:7" ht="35.25" customHeight="1">
      <c r="A91" s="4" t="s">
        <v>0</v>
      </c>
      <c r="B91" s="4" t="s">
        <v>1</v>
      </c>
      <c r="C91" s="4" t="s">
        <v>2</v>
      </c>
      <c r="D91" s="4" t="s">
        <v>3</v>
      </c>
      <c r="E91" s="4" t="s">
        <v>4</v>
      </c>
      <c r="F91" s="9" t="s">
        <v>47</v>
      </c>
      <c r="G91" s="11" t="s">
        <v>25</v>
      </c>
    </row>
    <row r="92" spans="1:7" ht="15">
      <c r="A92" s="5"/>
      <c r="B92" s="5" t="s">
        <v>11</v>
      </c>
      <c r="C92" s="5" t="s">
        <v>22</v>
      </c>
      <c r="D92" s="5" t="s">
        <v>43</v>
      </c>
      <c r="E92" s="5" t="s">
        <v>42</v>
      </c>
      <c r="F92" s="10" t="s">
        <v>49</v>
      </c>
      <c r="G92" s="7">
        <f>4211+160+120</f>
        <v>4491</v>
      </c>
    </row>
    <row r="93" spans="1:7" ht="15">
      <c r="A93" s="5"/>
      <c r="B93" s="5" t="s">
        <v>12</v>
      </c>
      <c r="C93" s="5" t="s">
        <v>23</v>
      </c>
      <c r="D93" s="5" t="s">
        <v>43</v>
      </c>
      <c r="E93" s="5" t="s">
        <v>42</v>
      </c>
      <c r="F93" s="10" t="s">
        <v>49</v>
      </c>
      <c r="G93" s="7">
        <f>4340+160+120</f>
        <v>4620</v>
      </c>
    </row>
    <row r="94" spans="1:7" ht="15">
      <c r="A94" s="5"/>
      <c r="B94" s="5" t="s">
        <v>13</v>
      </c>
      <c r="C94" s="5" t="s">
        <v>24</v>
      </c>
      <c r="D94" s="5" t="s">
        <v>43</v>
      </c>
      <c r="E94" s="5" t="s">
        <v>42</v>
      </c>
      <c r="F94" s="10" t="s">
        <v>49</v>
      </c>
      <c r="G94" s="7">
        <f>4517+160+120</f>
        <v>4797</v>
      </c>
    </row>
    <row r="95" spans="1:7" ht="15">
      <c r="A95" s="8"/>
      <c r="B95" s="5" t="s">
        <v>40</v>
      </c>
      <c r="C95" s="5" t="s">
        <v>41</v>
      </c>
      <c r="D95" s="5" t="s">
        <v>43</v>
      </c>
      <c r="E95" s="5" t="s">
        <v>42</v>
      </c>
      <c r="F95" s="10" t="s">
        <v>49</v>
      </c>
      <c r="G95" s="7">
        <f>4787+160+120</f>
        <v>5067</v>
      </c>
    </row>
    <row r="96" ht="12" customHeight="1"/>
    <row r="97" ht="12.75" hidden="1"/>
    <row r="98" ht="12.75" hidden="1"/>
    <row r="99" spans="4:9" ht="15">
      <c r="D99" s="19" t="s">
        <v>52</v>
      </c>
      <c r="E99" s="19"/>
      <c r="F99" s="19"/>
      <c r="G99" s="19"/>
      <c r="H99" s="19"/>
      <c r="I99" s="19"/>
    </row>
    <row r="100" spans="4:9" ht="12.75">
      <c r="D100" s="1"/>
      <c r="E100" s="1"/>
      <c r="F100" s="1"/>
      <c r="G100" s="1"/>
      <c r="H100" s="1"/>
      <c r="I100" s="1"/>
    </row>
    <row r="101" spans="4:9" ht="26.25">
      <c r="D101" s="12"/>
      <c r="E101" s="12"/>
      <c r="F101" s="13" t="s">
        <v>53</v>
      </c>
      <c r="G101" s="14" t="s">
        <v>54</v>
      </c>
      <c r="H101" s="15"/>
      <c r="I101" s="12"/>
    </row>
    <row r="102" spans="4:9" ht="12.75">
      <c r="D102" s="1"/>
      <c r="E102" s="1"/>
      <c r="F102" s="16" t="s">
        <v>55</v>
      </c>
      <c r="G102" s="16">
        <v>350</v>
      </c>
      <c r="H102" s="17"/>
      <c r="I102" s="1"/>
    </row>
    <row r="103" spans="4:9" ht="12.75">
      <c r="D103" s="1"/>
      <c r="E103" s="1"/>
      <c r="F103" s="18" t="s">
        <v>56</v>
      </c>
      <c r="G103" s="16">
        <v>400</v>
      </c>
      <c r="H103" s="17"/>
      <c r="I103" s="1"/>
    </row>
    <row r="104" spans="4:9" ht="12.75">
      <c r="D104" s="1"/>
      <c r="E104" s="1"/>
      <c r="F104" s="18" t="s">
        <v>57</v>
      </c>
      <c r="G104" s="16">
        <v>450</v>
      </c>
      <c r="H104" s="17"/>
      <c r="I104" s="1"/>
    </row>
    <row r="105" spans="4:9" ht="12.75">
      <c r="D105" s="1"/>
      <c r="E105" s="1"/>
      <c r="F105" s="16" t="s">
        <v>58</v>
      </c>
      <c r="G105" s="16">
        <v>500</v>
      </c>
      <c r="H105" s="17"/>
      <c r="I105" s="1"/>
    </row>
    <row r="106" spans="4:9" ht="12.75">
      <c r="D106" s="1"/>
      <c r="E106" s="1"/>
      <c r="F106" s="16" t="s">
        <v>59</v>
      </c>
      <c r="G106" s="16">
        <v>600</v>
      </c>
      <c r="H106" s="17"/>
      <c r="I106" s="1"/>
    </row>
    <row r="107" spans="4:9" ht="12.75">
      <c r="D107" s="1"/>
      <c r="E107" s="1"/>
      <c r="F107" s="16" t="s">
        <v>60</v>
      </c>
      <c r="G107" s="16">
        <v>700</v>
      </c>
      <c r="H107" s="17"/>
      <c r="I107" s="1"/>
    </row>
    <row r="108" spans="4:9" ht="12.75">
      <c r="D108" s="1"/>
      <c r="E108" s="1"/>
      <c r="F108" s="16" t="s">
        <v>61</v>
      </c>
      <c r="G108" s="16">
        <v>800</v>
      </c>
      <c r="H108" s="17"/>
      <c r="I108" s="1"/>
    </row>
    <row r="109" spans="4:9" ht="12.75">
      <c r="D109" s="1"/>
      <c r="E109" s="1"/>
      <c r="F109" s="16" t="s">
        <v>62</v>
      </c>
      <c r="G109" s="16">
        <v>850</v>
      </c>
      <c r="H109" s="17"/>
      <c r="I109" s="1"/>
    </row>
    <row r="110" spans="4:9" ht="12.75">
      <c r="D110" s="1"/>
      <c r="E110" s="1"/>
      <c r="F110" s="16" t="s">
        <v>63</v>
      </c>
      <c r="G110" s="16">
        <v>900</v>
      </c>
      <c r="H110" s="17"/>
      <c r="I110" s="1"/>
    </row>
    <row r="111" spans="4:9" ht="12.75">
      <c r="D111" s="1"/>
      <c r="E111" s="1"/>
      <c r="F111" s="16" t="s">
        <v>64</v>
      </c>
      <c r="G111" s="16">
        <v>1000</v>
      </c>
      <c r="H111" s="17"/>
      <c r="I111" s="1"/>
    </row>
    <row r="112" spans="4:9" ht="12.75">
      <c r="D112" s="1"/>
      <c r="E112" s="1"/>
      <c r="F112" s="16" t="s">
        <v>65</v>
      </c>
      <c r="G112" s="16">
        <v>1100</v>
      </c>
      <c r="H112" s="17"/>
      <c r="I112" s="1"/>
    </row>
  </sheetData>
  <sheetProtection/>
  <mergeCells count="8">
    <mergeCell ref="D99:I99"/>
    <mergeCell ref="A2:G6"/>
    <mergeCell ref="A70:G70"/>
    <mergeCell ref="A78:G78"/>
    <mergeCell ref="A89:G89"/>
    <mergeCell ref="A9:G9"/>
    <mergeCell ref="A29:G29"/>
    <mergeCell ref="A53:G53"/>
  </mergeCells>
  <printOptions/>
  <pageMargins left="1.1" right="0.24" top="0.28" bottom="0.29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Майя</cp:lastModifiedBy>
  <cp:lastPrinted>2015-06-08T07:56:09Z</cp:lastPrinted>
  <dcterms:created xsi:type="dcterms:W3CDTF">1996-10-08T23:32:33Z</dcterms:created>
  <dcterms:modified xsi:type="dcterms:W3CDTF">2016-04-04T09:00:20Z</dcterms:modified>
  <cp:category/>
  <cp:version/>
  <cp:contentType/>
  <cp:contentStatus/>
</cp:coreProperties>
</file>